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7\Concours de Burcht\"/>
    </mc:Choice>
  </mc:AlternateContent>
  <bookViews>
    <workbookView xWindow="0" yWindow="0" windowWidth="8808" windowHeight="4200" firstSheet="4" activeTab="5"/>
  </bookViews>
  <sheets>
    <sheet name="." sheetId="7" r:id="rId1"/>
    <sheet name="Beste dressuur combinatie" sheetId="1" r:id="rId2"/>
    <sheet name="Beste springcombinatie" sheetId="2" r:id="rId3"/>
    <sheet name="Beste allround combinatie" sheetId="3" r:id="rId4"/>
    <sheet name="Beste jeugdressuurcombinatie" sheetId="4" r:id="rId5"/>
    <sheet name="Beste jeugdallround combinatie" sheetId="5" r:id="rId6"/>
    <sheet name="Beste mendressuur combinatie" sheetId="8" r:id="rId7"/>
  </sheets>
  <definedNames>
    <definedName name="_xlnm._FilterDatabase" localSheetId="3" hidden="1">'Beste allround combinatie'!$B$9:$K$9</definedName>
    <definedName name="_xlnm._FilterDatabase" localSheetId="1" hidden="1">'Beste dressuur combinatie'!$B$9:$K$9</definedName>
    <definedName name="_xlnm._FilterDatabase" localSheetId="5" hidden="1">'Beste jeugdallround combinatie'!$B$9:$K$9</definedName>
    <definedName name="_xlnm._FilterDatabase" localSheetId="4" hidden="1">'Beste jeugdressuurcombinatie'!$B$9:$K$9</definedName>
    <definedName name="_xlnm._FilterDatabase" localSheetId="6" hidden="1">'Beste mendressuur combinatie'!$B$7:$J$7</definedName>
    <definedName name="_xlnm._FilterDatabase" localSheetId="2" hidden="1">'Beste springcombinatie'!$B$10:$K$10</definedName>
  </definedNames>
  <calcPr calcId="162913"/>
</workbook>
</file>

<file path=xl/calcChain.xml><?xml version="1.0" encoding="utf-8"?>
<calcChain xmlns="http://schemas.openxmlformats.org/spreadsheetml/2006/main">
  <c r="H16" i="2" l="1"/>
  <c r="H15" i="2"/>
  <c r="H14" i="2"/>
  <c r="H13" i="2"/>
  <c r="H11" i="2"/>
  <c r="H12" i="2"/>
  <c r="J10" i="4" l="1"/>
  <c r="J13" i="3" l="1"/>
  <c r="J12" i="3" l="1"/>
  <c r="J10" i="3"/>
  <c r="J11" i="3"/>
  <c r="J12" i="2"/>
  <c r="D13" i="2"/>
  <c r="J13" i="2" s="1"/>
  <c r="D14" i="2"/>
  <c r="J14" i="2" s="1"/>
  <c r="D11" i="2"/>
  <c r="J11" i="2" s="1"/>
  <c r="D16" i="2"/>
  <c r="J16" i="2" s="1"/>
  <c r="D15" i="2"/>
  <c r="J15" i="2" s="1"/>
  <c r="H16" i="8"/>
  <c r="H8" i="8"/>
  <c r="H9" i="8"/>
  <c r="H17" i="8"/>
  <c r="H15" i="8"/>
  <c r="H14" i="8"/>
  <c r="H10" i="8"/>
  <c r="J13" i="4"/>
  <c r="J11" i="4"/>
  <c r="J14" i="4"/>
  <c r="J12" i="4"/>
  <c r="J11" i="1"/>
  <c r="J16" i="1"/>
  <c r="J12" i="1"/>
  <c r="J10" i="1"/>
  <c r="J17" i="1"/>
  <c r="J18" i="1"/>
  <c r="J19" i="1"/>
  <c r="J15" i="1"/>
  <c r="J14" i="1"/>
  <c r="J13" i="1"/>
  <c r="H18" i="8"/>
  <c r="J10" i="5" l="1"/>
  <c r="H13" i="8"/>
  <c r="H12" i="8"/>
  <c r="H11" i="8"/>
</calcChain>
</file>

<file path=xl/sharedStrings.xml><?xml version="1.0" encoding="utf-8"?>
<sst xmlns="http://schemas.openxmlformats.org/spreadsheetml/2006/main" count="196" uniqueCount="93">
  <si>
    <t>Naam</t>
  </si>
  <si>
    <t>Naam paard</t>
  </si>
  <si>
    <t>Baan 1</t>
  </si>
  <si>
    <t>Baan 2</t>
  </si>
  <si>
    <t>Totaal</t>
  </si>
  <si>
    <t>Punten</t>
  </si>
  <si>
    <t>Plaatsing</t>
  </si>
  <si>
    <t>Klassiek</t>
  </si>
  <si>
    <t>Progressief</t>
  </si>
  <si>
    <t>Dressuur</t>
  </si>
  <si>
    <t>Beste jeugd allround combinatie</t>
  </si>
  <si>
    <t>Beste jeugd dressuur combinatie</t>
  </si>
  <si>
    <t>Beste dressuur combinatie</t>
  </si>
  <si>
    <t>Beste spring combinatie</t>
  </si>
  <si>
    <t>* Alle leeftijden.</t>
  </si>
  <si>
    <t>* Diegene met de hoogste punten is de winnaar.</t>
  </si>
  <si>
    <t>* Vanaf 17 jaar.</t>
  </si>
  <si>
    <t>* Punten van vier dressuur proeven  worden bij elkaar opgeteld.</t>
  </si>
  <si>
    <t>* Tot 17 jaar.</t>
  </si>
  <si>
    <t>Beste allround combinatie</t>
  </si>
  <si>
    <t>* Wanneer er meer dan vier wedstrijden zijn gereden worden de een of twee slechte gemarkeerd met 0 punten</t>
  </si>
  <si>
    <t>* Diegene met de laagste punten is de winnaar.</t>
  </si>
  <si>
    <t>Mei</t>
  </si>
  <si>
    <t>Juli</t>
  </si>
  <si>
    <t>Siebrand Haagsma</t>
  </si>
  <si>
    <t>Freule Elvira</t>
  </si>
  <si>
    <t>Sanne Mayke Dunsbergen</t>
  </si>
  <si>
    <t>Esmee</t>
  </si>
  <si>
    <t>Jasper Ronda</t>
  </si>
  <si>
    <t>Beste mendressuur combinatie</t>
  </si>
  <si>
    <t>Chantal Hagenvoort</t>
  </si>
  <si>
    <t>Ivar</t>
  </si>
  <si>
    <t>Kyra Otter</t>
  </si>
  <si>
    <t>Zoe</t>
  </si>
  <si>
    <t>Lian van Leeuwen</t>
  </si>
  <si>
    <t>Japie</t>
  </si>
  <si>
    <t>Bella</t>
  </si>
  <si>
    <t>* Punten van drie dressuur proeven  worden bij elkaar opgeteld.</t>
  </si>
  <si>
    <t>* Wanneer er meer dan drie proeven zijn gereden worden de slechte gemarkeerd met 0 punten</t>
  </si>
  <si>
    <t>* Wanneer er meer dan drie proeven zijn gereden worden de  slechte gemarkeerd met 0 punten</t>
  </si>
  <si>
    <t>* Wanneer er meer dan twee proeven/parcoursen zijn gereden worden de slechte gemarkeerd met 0 punten</t>
  </si>
  <si>
    <t>* Wanneer er meer dan twee parcoursen zijn gereden worden de  slechte gemarkeerd met 0 punten</t>
  </si>
  <si>
    <t>* Punten van twee dressuur proeven en stijlpunten van een klassiek parcours worden bij elkaar opgeteld.</t>
  </si>
  <si>
    <t>Anita de Hoop</t>
  </si>
  <si>
    <t xml:space="preserve">Geky </t>
  </si>
  <si>
    <t>Nathalie Ruardy</t>
  </si>
  <si>
    <t>Eliza Pulles</t>
  </si>
  <si>
    <t>Chucky</t>
  </si>
  <si>
    <t>Arie Bouwman</t>
  </si>
  <si>
    <t>Kaay van de Oostwal</t>
  </si>
  <si>
    <t>Iek</t>
  </si>
  <si>
    <t>Jack Pulles</t>
  </si>
  <si>
    <t>Aladin</t>
  </si>
  <si>
    <t>Jaap Schwering</t>
  </si>
  <si>
    <t>Anja</t>
  </si>
  <si>
    <t>Laura Giessen</t>
  </si>
  <si>
    <t>Rowena van de Cazemiershoeve</t>
  </si>
  <si>
    <t>September</t>
  </si>
  <si>
    <t>Jade van der Meulen</t>
  </si>
  <si>
    <t>Geky</t>
  </si>
  <si>
    <t>Lenna Schrotenboer</t>
  </si>
  <si>
    <t>Kermit</t>
  </si>
  <si>
    <t>Shanna Visser</t>
  </si>
  <si>
    <t>Lona ter Veen</t>
  </si>
  <si>
    <t>Lex</t>
  </si>
  <si>
    <t>Miriam de Vries</t>
  </si>
  <si>
    <t>Charlotte</t>
  </si>
  <si>
    <t>Anne Geschiere</t>
  </si>
  <si>
    <t>Skyfall</t>
  </si>
  <si>
    <t>Christianne van Veen</t>
  </si>
  <si>
    <t>Bekelaar's Merel</t>
  </si>
  <si>
    <t>Marije de Jong</t>
  </si>
  <si>
    <t>Wessel Elvira</t>
  </si>
  <si>
    <t>Femke Hofstra</t>
  </si>
  <si>
    <t>Bente</t>
  </si>
  <si>
    <t>Reinder van Lune</t>
  </si>
  <si>
    <t>Jip</t>
  </si>
  <si>
    <t>Myra Bekker</t>
  </si>
  <si>
    <t>Olke</t>
  </si>
  <si>
    <t>Femmy Ruardy</t>
  </si>
  <si>
    <t>Cindy</t>
  </si>
  <si>
    <t>Ilona van Dun</t>
  </si>
  <si>
    <t>Amarant</t>
  </si>
  <si>
    <t>Irina Hogeterp</t>
  </si>
  <si>
    <t>Passoa</t>
  </si>
  <si>
    <t>June</t>
  </si>
  <si>
    <t>* Punten van twee klassieke parcoursen ((totaal haalbare punten - gereden punten = aantal punten voor klassiek) bij bijvoorbeeld 70 punten voor het klassieke parcours is dat 100-70 = 30 ) en een progressieve parcoursen (missende punten worden bij de tijd opgeteld) wordt samen opgeteld.</t>
  </si>
  <si>
    <t>6 extra prijzen tijdens de Concours de Burcht wedstrijdenreeks</t>
  </si>
  <si>
    <t>Evelien Meulenman</t>
  </si>
  <si>
    <t>Pako</t>
  </si>
  <si>
    <t>Marcha</t>
  </si>
  <si>
    <t>-</t>
  </si>
  <si>
    <t>punten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</si>
</sst>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name val="Calibri"/>
      <family val="2"/>
    </font>
    <font>
      <sz val="10"/>
      <color rgb="FF222222"/>
      <name val="Arial"/>
      <family val="2"/>
    </font>
    <font>
      <sz val="11"/>
      <color indexed="8"/>
      <name val="Calibri"/>
      <family val="2"/>
      <scheme val="minor"/>
    </font>
    <font>
      <sz val="11"/>
      <color rgb="FF22222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indexed="63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63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1" fillId="0" borderId="3" xfId="1" applyFont="1" applyBorder="1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0" borderId="6" xfId="0" applyBorder="1"/>
    <xf numFmtId="0" fontId="0" fillId="0" borderId="10" xfId="0" applyBorder="1"/>
    <xf numFmtId="0" fontId="0" fillId="0" borderId="1" xfId="0" applyBorder="1"/>
    <xf numFmtId="0" fontId="0" fillId="0" borderId="5" xfId="0" applyBorder="1"/>
    <xf numFmtId="0" fontId="1" fillId="0" borderId="10" xfId="1" applyFont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4" fillId="0" borderId="3" xfId="1" applyFont="1" applyBorder="1"/>
    <xf numFmtId="0" fontId="0" fillId="0" borderId="3" xfId="0" applyFont="1" applyBorder="1"/>
    <xf numFmtId="0" fontId="0" fillId="0" borderId="17" xfId="0" applyBorder="1"/>
    <xf numFmtId="0" fontId="0" fillId="0" borderId="18" xfId="0" applyBorder="1"/>
    <xf numFmtId="0" fontId="4" fillId="0" borderId="10" xfId="1" applyFont="1" applyBorder="1"/>
    <xf numFmtId="0" fontId="5" fillId="0" borderId="10" xfId="0" applyFont="1" applyBorder="1"/>
    <xf numFmtId="0" fontId="6" fillId="0" borderId="0" xfId="0" applyFont="1" applyAlignment="1">
      <alignment horizontal="center"/>
    </xf>
    <xf numFmtId="0" fontId="0" fillId="2" borderId="0" xfId="0" applyFill="1" applyBorder="1"/>
    <xf numFmtId="0" fontId="0" fillId="0" borderId="0" xfId="0" applyBorder="1"/>
    <xf numFmtId="0" fontId="0" fillId="0" borderId="0" xfId="0" applyFill="1" applyBorder="1"/>
    <xf numFmtId="0" fontId="2" fillId="0" borderId="0" xfId="1" applyFont="1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6" fillId="0" borderId="0" xfId="0" applyFont="1" applyAlignment="1">
      <alignment horizontal="center"/>
    </xf>
    <xf numFmtId="0" fontId="0" fillId="0" borderId="9" xfId="0" applyBorder="1"/>
    <xf numFmtId="0" fontId="0" fillId="0" borderId="11" xfId="0" applyBorder="1"/>
    <xf numFmtId="0" fontId="0" fillId="0" borderId="21" xfId="0" applyFont="1" applyBorder="1"/>
    <xf numFmtId="0" fontId="0" fillId="0" borderId="22" xfId="0" applyFont="1" applyBorder="1"/>
    <xf numFmtId="0" fontId="0" fillId="0" borderId="23" xfId="0" applyFont="1" applyBorder="1"/>
    <xf numFmtId="0" fontId="0" fillId="0" borderId="10" xfId="1" applyFont="1" applyBorder="1"/>
    <xf numFmtId="0" fontId="0" fillId="0" borderId="9" xfId="0" applyFont="1" applyBorder="1"/>
    <xf numFmtId="0" fontId="0" fillId="0" borderId="10" xfId="0" applyFont="1" applyBorder="1"/>
    <xf numFmtId="0" fontId="1" fillId="0" borderId="1" xfId="1" applyFont="1" applyBorder="1"/>
    <xf numFmtId="0" fontId="1" fillId="0" borderId="9" xfId="1" applyFont="1" applyBorder="1"/>
    <xf numFmtId="0" fontId="1" fillId="0" borderId="5" xfId="1" applyFont="1" applyBorder="1"/>
    <xf numFmtId="0" fontId="0" fillId="0" borderId="24" xfId="0" applyBorder="1"/>
    <xf numFmtId="0" fontId="0" fillId="0" borderId="7" xfId="0" applyBorder="1"/>
    <xf numFmtId="0" fontId="4" fillId="0" borderId="1" xfId="1" applyFont="1" applyBorder="1"/>
    <xf numFmtId="0" fontId="4" fillId="0" borderId="3" xfId="1" applyFont="1" applyFill="1" applyBorder="1"/>
    <xf numFmtId="0" fontId="0" fillId="0" borderId="3" xfId="1" applyFont="1" applyBorder="1"/>
    <xf numFmtId="0" fontId="10" fillId="0" borderId="5" xfId="1" applyFont="1" applyFill="1" applyBorder="1"/>
    <xf numFmtId="0" fontId="10" fillId="0" borderId="10" xfId="0" applyFont="1" applyBorder="1"/>
    <xf numFmtId="0" fontId="4" fillId="0" borderId="10" xfId="1" applyFont="1" applyFill="1" applyBorder="1"/>
    <xf numFmtId="0" fontId="4" fillId="0" borderId="10" xfId="0" applyFont="1" applyBorder="1"/>
    <xf numFmtId="0" fontId="2" fillId="0" borderId="10" xfId="0" applyFont="1" applyBorder="1"/>
    <xf numFmtId="0" fontId="11" fillId="0" borderId="10" xfId="0" applyFont="1" applyBorder="1"/>
    <xf numFmtId="0" fontId="10" fillId="0" borderId="11" xfId="0" applyFont="1" applyBorder="1"/>
    <xf numFmtId="0" fontId="0" fillId="0" borderId="11" xfId="0" applyFont="1" applyBorder="1"/>
    <xf numFmtId="0" fontId="0" fillId="3" borderId="1" xfId="0" applyFill="1" applyBorder="1"/>
    <xf numFmtId="0" fontId="0" fillId="3" borderId="9" xfId="0" applyFill="1" applyBorder="1"/>
    <xf numFmtId="0" fontId="0" fillId="0" borderId="25" xfId="0" applyBorder="1"/>
    <xf numFmtId="0" fontId="1" fillId="0" borderId="11" xfId="1" applyFont="1" applyBorder="1"/>
    <xf numFmtId="0" fontId="1" fillId="0" borderId="26" xfId="1" applyFont="1" applyBorder="1"/>
    <xf numFmtId="0" fontId="1" fillId="0" borderId="27" xfId="1" applyFont="1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27" xfId="0" applyBorder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" fontId="0" fillId="0" borderId="13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16" fontId="0" fillId="0" borderId="12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6" fontId="0" fillId="0" borderId="8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12" fillId="0" borderId="9" xfId="1" applyFont="1" applyBorder="1"/>
    <xf numFmtId="0" fontId="3" fillId="0" borderId="10" xfId="0" applyFont="1" applyBorder="1"/>
    <xf numFmtId="0" fontId="9" fillId="0" borderId="9" xfId="1" applyFont="1" applyBorder="1"/>
    <xf numFmtId="0" fontId="11" fillId="0" borderId="9" xfId="0" applyFont="1" applyBorder="1"/>
    <xf numFmtId="0" fontId="0" fillId="3" borderId="3" xfId="0" applyFill="1" applyBorder="1"/>
    <xf numFmtId="0" fontId="0" fillId="3" borderId="10" xfId="0" applyFill="1" applyBorder="1"/>
    <xf numFmtId="0" fontId="4" fillId="0" borderId="11" xfId="0" applyFont="1" applyBorder="1"/>
    <xf numFmtId="0" fontId="0" fillId="0" borderId="30" xfId="0" applyFill="1" applyBorder="1"/>
  </cellXfs>
  <cellStyles count="2">
    <cellStyle name="Excel Built-in Normal" xfId="1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png"/><Relationship Id="rId5" Type="http://schemas.openxmlformats.org/officeDocument/2006/relationships/image" Target="../media/image5.jp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542925</xdr:colOff>
      <xdr:row>14</xdr:row>
      <xdr:rowOff>72390</xdr:rowOff>
    </xdr:from>
    <xdr:to>
      <xdr:col>18</xdr:col>
      <xdr:colOff>228600</xdr:colOff>
      <xdr:row>21</xdr:row>
      <xdr:rowOff>112395</xdr:rowOff>
    </xdr:to>
    <xdr:grpSp>
      <xdr:nvGrpSpPr>
        <xdr:cNvPr id="6" name="Group 5"/>
        <xdr:cNvGrpSpPr/>
      </xdr:nvGrpSpPr>
      <xdr:grpSpPr>
        <a:xfrm>
          <a:off x="8467725" y="3177540"/>
          <a:ext cx="2733675" cy="1802130"/>
          <a:chOff x="10287000" y="3352800"/>
          <a:chExt cx="2733675" cy="1666875"/>
        </a:xfrm>
      </xdr:grpSpPr>
      <xdr:pic>
        <xdr:nvPicPr>
          <xdr:cNvPr id="3" name="Picture 2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0287000" y="3352800"/>
            <a:ext cx="2733675" cy="1666875"/>
          </a:xfrm>
          <a:prstGeom prst="rect">
            <a:avLst/>
          </a:prstGeom>
        </xdr:spPr>
      </xdr:pic>
      <xdr:sp macro="" textlink="">
        <xdr:nvSpPr>
          <xdr:cNvPr id="4" name="TextBox 3"/>
          <xdr:cNvSpPr txBox="1"/>
        </xdr:nvSpPr>
        <xdr:spPr>
          <a:xfrm rot="20052237">
            <a:off x="10832028" y="4663546"/>
            <a:ext cx="1154098" cy="34817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nl-NL" sz="1600" b="1">
                <a:latin typeface="Bradley Hand ITC" panose="03070402050302030203" pitchFamily="66" charset="0"/>
              </a:rPr>
              <a:t>Emmeloord</a:t>
            </a:r>
          </a:p>
        </xdr:txBody>
      </xdr:sp>
    </xdr:grpSp>
    <xdr:clientData/>
  </xdr:twoCellAnchor>
  <xdr:twoCellAnchor editAs="oneCell">
    <xdr:from>
      <xdr:col>22</xdr:col>
      <xdr:colOff>43815</xdr:colOff>
      <xdr:row>10</xdr:row>
      <xdr:rowOff>160020</xdr:rowOff>
    </xdr:from>
    <xdr:to>
      <xdr:col>26</xdr:col>
      <xdr:colOff>152822</xdr:colOff>
      <xdr:row>14</xdr:row>
      <xdr:rowOff>104298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55015" y="2011680"/>
          <a:ext cx="2547407" cy="1110138"/>
        </a:xfrm>
        <a:prstGeom prst="rect">
          <a:avLst/>
        </a:prstGeom>
      </xdr:spPr>
    </xdr:pic>
    <xdr:clientData/>
  </xdr:twoCellAnchor>
  <xdr:twoCellAnchor editAs="oneCell">
    <xdr:from>
      <xdr:col>14</xdr:col>
      <xdr:colOff>487679</xdr:colOff>
      <xdr:row>1</xdr:row>
      <xdr:rowOff>167640</xdr:rowOff>
    </xdr:from>
    <xdr:to>
      <xdr:col>26</xdr:col>
      <xdr:colOff>126584</xdr:colOff>
      <xdr:row>9</xdr:row>
      <xdr:rowOff>15240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22079" y="350520"/>
          <a:ext cx="6954105" cy="1325880"/>
        </a:xfrm>
        <a:prstGeom prst="rect">
          <a:avLst/>
        </a:prstGeom>
      </xdr:spPr>
    </xdr:pic>
    <xdr:clientData/>
  </xdr:twoCellAnchor>
  <xdr:twoCellAnchor editAs="oneCell">
    <xdr:from>
      <xdr:col>15</xdr:col>
      <xdr:colOff>76200</xdr:colOff>
      <xdr:row>10</xdr:row>
      <xdr:rowOff>30480</xdr:rowOff>
    </xdr:from>
    <xdr:to>
      <xdr:col>21</xdr:col>
      <xdr:colOff>393203</xdr:colOff>
      <xdr:row>13</xdr:row>
      <xdr:rowOff>220851</xdr:rowOff>
    </xdr:to>
    <xdr:pic>
      <xdr:nvPicPr>
        <xdr:cNvPr id="7" name="Afbeelding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0200" y="1882140"/>
          <a:ext cx="3974603" cy="1028571"/>
        </a:xfrm>
        <a:prstGeom prst="rect">
          <a:avLst/>
        </a:prstGeom>
      </xdr:spPr>
    </xdr:pic>
    <xdr:clientData/>
  </xdr:twoCellAnchor>
  <xdr:twoCellAnchor editAs="oneCell">
    <xdr:from>
      <xdr:col>18</xdr:col>
      <xdr:colOff>419101</xdr:colOff>
      <xdr:row>15</xdr:row>
      <xdr:rowOff>220980</xdr:rowOff>
    </xdr:from>
    <xdr:to>
      <xdr:col>26</xdr:col>
      <xdr:colOff>38101</xdr:colOff>
      <xdr:row>21</xdr:row>
      <xdr:rowOff>160487</xdr:rowOff>
    </xdr:to>
    <xdr:pic>
      <xdr:nvPicPr>
        <xdr:cNvPr id="8" name="Afbeelding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91901" y="3566160"/>
          <a:ext cx="4495800" cy="13263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P17"/>
  <sheetViews>
    <sheetView showGridLines="0" workbookViewId="0">
      <selection activeCell="R26" sqref="R26"/>
    </sheetView>
  </sheetViews>
  <sheetFormatPr defaultRowHeight="14.4" x14ac:dyDescent="0.3"/>
  <sheetData>
    <row r="9" spans="1:16" ht="15.75" customHeight="1" x14ac:dyDescent="0.3">
      <c r="A9" s="63" t="s">
        <v>87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</row>
    <row r="10" spans="1:16" ht="15" customHeight="1" x14ac:dyDescent="0.3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</row>
    <row r="12" spans="1:16" ht="25.8" x14ac:dyDescent="0.5">
      <c r="C12" s="62" t="s">
        <v>12</v>
      </c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</row>
    <row r="13" spans="1:16" ht="25.8" x14ac:dyDescent="0.5">
      <c r="C13" s="62" t="s">
        <v>13</v>
      </c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</row>
    <row r="14" spans="1:16" ht="25.8" x14ac:dyDescent="0.5">
      <c r="C14" s="62" t="s">
        <v>19</v>
      </c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</row>
    <row r="15" spans="1:16" ht="25.8" x14ac:dyDescent="0.5">
      <c r="C15" s="62" t="s">
        <v>11</v>
      </c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</row>
    <row r="16" spans="1:16" ht="25.8" x14ac:dyDescent="0.5">
      <c r="C16" s="62" t="s">
        <v>10</v>
      </c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</row>
    <row r="17" spans="3:14" ht="25.8" x14ac:dyDescent="0.5">
      <c r="C17" s="62" t="s">
        <v>29</v>
      </c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</row>
  </sheetData>
  <mergeCells count="7">
    <mergeCell ref="C17:N17"/>
    <mergeCell ref="C16:N16"/>
    <mergeCell ref="A9:P10"/>
    <mergeCell ref="C12:N12"/>
    <mergeCell ref="C13:N13"/>
    <mergeCell ref="C14:N14"/>
    <mergeCell ref="C15:N1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9"/>
  <sheetViews>
    <sheetView showGridLines="0" topLeftCell="A2" workbookViewId="0">
      <selection activeCell="K20" sqref="K20"/>
    </sheetView>
  </sheetViews>
  <sheetFormatPr defaultRowHeight="14.4" x14ac:dyDescent="0.3"/>
  <cols>
    <col min="2" max="2" width="28.33203125" bestFit="1" customWidth="1"/>
    <col min="3" max="3" width="24.88671875" bestFit="1" customWidth="1"/>
  </cols>
  <sheetData>
    <row r="2" spans="1:13" ht="25.8" x14ac:dyDescent="0.5">
      <c r="B2" s="62" t="s">
        <v>12</v>
      </c>
      <c r="C2" s="62"/>
      <c r="D2" s="62"/>
      <c r="E2" s="62"/>
      <c r="F2" s="62"/>
      <c r="G2" s="62"/>
      <c r="H2" s="62"/>
      <c r="I2" s="62"/>
      <c r="J2" s="62"/>
      <c r="K2" s="62"/>
    </row>
    <row r="3" spans="1:13" x14ac:dyDescent="0.3">
      <c r="B3" s="68" t="s">
        <v>16</v>
      </c>
      <c r="C3" s="68"/>
      <c r="D3" s="68"/>
      <c r="E3" s="68"/>
      <c r="F3" s="68"/>
      <c r="G3" s="68"/>
      <c r="H3" s="68"/>
      <c r="I3" s="68"/>
      <c r="J3" s="68"/>
      <c r="K3" s="68"/>
      <c r="M3" s="21"/>
    </row>
    <row r="4" spans="1:13" x14ac:dyDescent="0.3">
      <c r="B4" s="68" t="s">
        <v>17</v>
      </c>
      <c r="C4" s="68"/>
      <c r="D4" s="68"/>
      <c r="E4" s="68"/>
      <c r="F4" s="68"/>
      <c r="G4" s="68"/>
      <c r="H4" s="68"/>
      <c r="I4" s="68"/>
      <c r="J4" s="68"/>
      <c r="K4" s="68"/>
      <c r="M4" s="21"/>
    </row>
    <row r="5" spans="1:13" x14ac:dyDescent="0.3">
      <c r="B5" s="68" t="s">
        <v>15</v>
      </c>
      <c r="C5" s="68"/>
      <c r="D5" s="68"/>
      <c r="E5" s="68"/>
      <c r="F5" s="68"/>
      <c r="G5" s="68"/>
      <c r="H5" s="68"/>
      <c r="I5" s="68"/>
      <c r="J5" s="68"/>
      <c r="K5" s="68"/>
      <c r="M5" s="21"/>
    </row>
    <row r="6" spans="1:13" ht="15.75" customHeight="1" x14ac:dyDescent="0.3">
      <c r="A6" s="68" t="s">
        <v>20</v>
      </c>
      <c r="B6" s="68"/>
      <c r="C6" s="68"/>
      <c r="D6" s="68"/>
      <c r="E6" s="68"/>
      <c r="F6" s="68"/>
      <c r="G6" s="68"/>
      <c r="H6" s="68"/>
      <c r="I6" s="68"/>
      <c r="J6" s="68"/>
      <c r="K6" s="19"/>
      <c r="M6" s="21"/>
    </row>
    <row r="7" spans="1:13" ht="15" thickBot="1" x14ac:dyDescent="0.35">
      <c r="B7" s="69"/>
      <c r="C7" s="69"/>
      <c r="D7" s="69"/>
      <c r="E7" s="69"/>
      <c r="F7" s="69"/>
      <c r="G7" s="69"/>
      <c r="H7" s="69"/>
      <c r="I7" s="69"/>
      <c r="J7" s="69"/>
      <c r="K7" s="69"/>
      <c r="M7" s="21"/>
    </row>
    <row r="8" spans="1:13" ht="15" thickBot="1" x14ac:dyDescent="0.35">
      <c r="D8" s="64" t="s">
        <v>22</v>
      </c>
      <c r="E8" s="65"/>
      <c r="F8" s="66" t="s">
        <v>23</v>
      </c>
      <c r="G8" s="67"/>
      <c r="H8" s="66" t="s">
        <v>57</v>
      </c>
      <c r="I8" s="67"/>
      <c r="J8" s="66" t="s">
        <v>4</v>
      </c>
      <c r="K8" s="67"/>
      <c r="M8" s="21"/>
    </row>
    <row r="9" spans="1:13" ht="15" thickBot="1" x14ac:dyDescent="0.35">
      <c r="B9" s="15" t="s">
        <v>0</v>
      </c>
      <c r="C9" s="12" t="s">
        <v>1</v>
      </c>
      <c r="D9" s="16" t="s">
        <v>2</v>
      </c>
      <c r="E9" s="12" t="s">
        <v>3</v>
      </c>
      <c r="F9" s="15" t="s">
        <v>2</v>
      </c>
      <c r="G9" s="12" t="s">
        <v>3</v>
      </c>
      <c r="H9" s="15" t="s">
        <v>2</v>
      </c>
      <c r="I9" s="12" t="s">
        <v>3</v>
      </c>
      <c r="J9" s="15" t="s">
        <v>5</v>
      </c>
      <c r="K9" s="12" t="s">
        <v>6</v>
      </c>
      <c r="M9" s="21"/>
    </row>
    <row r="10" spans="1:13" x14ac:dyDescent="0.3">
      <c r="B10" s="52" t="s">
        <v>73</v>
      </c>
      <c r="C10" s="53" t="s">
        <v>74</v>
      </c>
      <c r="D10" s="7">
        <v>185.5</v>
      </c>
      <c r="E10" s="4"/>
      <c r="F10" s="30"/>
      <c r="G10" s="34"/>
      <c r="H10" s="7">
        <v>191</v>
      </c>
      <c r="I10" s="4">
        <v>192</v>
      </c>
      <c r="J10" s="24">
        <f>SUM(D10:I10)</f>
        <v>568.5</v>
      </c>
      <c r="K10" s="4">
        <v>1</v>
      </c>
      <c r="M10" s="22"/>
    </row>
    <row r="11" spans="1:13" x14ac:dyDescent="0.3">
      <c r="B11" s="43" t="s">
        <v>63</v>
      </c>
      <c r="C11" s="33" t="s">
        <v>64</v>
      </c>
      <c r="D11" s="2"/>
      <c r="E11" s="3">
        <v>186</v>
      </c>
      <c r="F11" s="31"/>
      <c r="G11" s="47"/>
      <c r="H11" s="2">
        <v>186.5</v>
      </c>
      <c r="I11" s="3">
        <v>191</v>
      </c>
      <c r="J11" s="25">
        <f>SUM(D11:I11)</f>
        <v>563.5</v>
      </c>
      <c r="K11" s="3">
        <v>2</v>
      </c>
      <c r="M11" s="22"/>
    </row>
    <row r="12" spans="1:13" x14ac:dyDescent="0.3">
      <c r="B12" s="13" t="s">
        <v>71</v>
      </c>
      <c r="C12" s="17" t="s">
        <v>72</v>
      </c>
      <c r="D12" s="2">
        <v>188</v>
      </c>
      <c r="E12" s="3"/>
      <c r="F12" s="31"/>
      <c r="G12" s="47"/>
      <c r="H12" s="2">
        <v>182.5</v>
      </c>
      <c r="I12" s="3">
        <v>191</v>
      </c>
      <c r="J12" s="25">
        <f>SUM(D12:I12)</f>
        <v>561.5</v>
      </c>
      <c r="K12" s="3">
        <v>3</v>
      </c>
      <c r="M12" s="22"/>
    </row>
    <row r="13" spans="1:13" x14ac:dyDescent="0.3">
      <c r="B13" s="13" t="s">
        <v>30</v>
      </c>
      <c r="C13" s="18" t="s">
        <v>31</v>
      </c>
      <c r="D13" s="2">
        <v>182.5</v>
      </c>
      <c r="E13" s="3">
        <v>186</v>
      </c>
      <c r="F13" s="31"/>
      <c r="G13" s="49"/>
      <c r="H13" s="2"/>
      <c r="I13" s="3">
        <v>191</v>
      </c>
      <c r="J13" s="25">
        <f>SUM(D13:I13)</f>
        <v>559.5</v>
      </c>
      <c r="K13" s="3">
        <v>4</v>
      </c>
      <c r="M13" s="22"/>
    </row>
    <row r="14" spans="1:13" x14ac:dyDescent="0.3">
      <c r="B14" s="79" t="s">
        <v>83</v>
      </c>
      <c r="C14" s="80" t="s">
        <v>84</v>
      </c>
      <c r="D14" s="2"/>
      <c r="E14" s="3">
        <v>175</v>
      </c>
      <c r="F14" s="25"/>
      <c r="G14" s="6"/>
      <c r="H14" s="2">
        <v>183.5</v>
      </c>
      <c r="I14" s="3">
        <v>195</v>
      </c>
      <c r="J14" s="25">
        <f>SUM(D14:I14)</f>
        <v>553.5</v>
      </c>
      <c r="K14" s="3">
        <v>5</v>
      </c>
      <c r="M14" s="22"/>
    </row>
    <row r="15" spans="1:13" x14ac:dyDescent="0.3">
      <c r="B15" s="42" t="s">
        <v>81</v>
      </c>
      <c r="C15" s="46" t="s">
        <v>82</v>
      </c>
      <c r="D15" s="2"/>
      <c r="E15" s="3">
        <v>180</v>
      </c>
      <c r="F15" s="31"/>
      <c r="G15" s="49"/>
      <c r="H15" s="2">
        <v>178.5</v>
      </c>
      <c r="I15" s="3">
        <v>191.5</v>
      </c>
      <c r="J15" s="25">
        <f>SUM(D15:I15)</f>
        <v>550</v>
      </c>
      <c r="K15" s="3">
        <v>6</v>
      </c>
      <c r="M15" s="22"/>
    </row>
    <row r="16" spans="1:13" x14ac:dyDescent="0.3">
      <c r="B16" s="13" t="s">
        <v>65</v>
      </c>
      <c r="C16" s="18" t="s">
        <v>66</v>
      </c>
      <c r="D16" s="2">
        <v>174</v>
      </c>
      <c r="E16" s="3">
        <v>192</v>
      </c>
      <c r="F16" s="31"/>
      <c r="G16" s="45"/>
      <c r="H16" s="2"/>
      <c r="I16" s="3"/>
      <c r="J16" s="25">
        <f>SUM(D16:I16)</f>
        <v>366</v>
      </c>
      <c r="K16" s="3" t="s">
        <v>91</v>
      </c>
      <c r="M16" s="22"/>
    </row>
    <row r="17" spans="2:13" x14ac:dyDescent="0.3">
      <c r="B17" s="13" t="s">
        <v>75</v>
      </c>
      <c r="C17" s="17" t="s">
        <v>76</v>
      </c>
      <c r="D17" s="2">
        <v>185</v>
      </c>
      <c r="E17" s="3">
        <v>177</v>
      </c>
      <c r="F17" s="31"/>
      <c r="G17" s="48"/>
      <c r="H17" s="2"/>
      <c r="I17" s="3"/>
      <c r="J17" s="25">
        <f>SUM(D17:I17)</f>
        <v>362</v>
      </c>
      <c r="K17" s="3" t="s">
        <v>91</v>
      </c>
      <c r="M17" s="22"/>
    </row>
    <row r="18" spans="2:13" x14ac:dyDescent="0.3">
      <c r="B18" s="13" t="s">
        <v>77</v>
      </c>
      <c r="C18" s="17" t="s">
        <v>78</v>
      </c>
      <c r="D18" s="2">
        <v>177.5</v>
      </c>
      <c r="E18" s="3">
        <v>176</v>
      </c>
      <c r="F18" s="25"/>
      <c r="G18" s="6"/>
      <c r="H18" s="2"/>
      <c r="I18" s="3"/>
      <c r="J18" s="25">
        <f>SUM(D18:I18)</f>
        <v>353.5</v>
      </c>
      <c r="K18" s="3" t="s">
        <v>91</v>
      </c>
      <c r="M18" s="22"/>
    </row>
    <row r="19" spans="2:13" ht="15" thickBot="1" x14ac:dyDescent="0.35">
      <c r="B19" s="44" t="s">
        <v>79</v>
      </c>
      <c r="C19" s="50" t="s">
        <v>80</v>
      </c>
      <c r="D19" s="8">
        <v>169.5</v>
      </c>
      <c r="E19" s="5">
        <v>173</v>
      </c>
      <c r="F19" s="32"/>
      <c r="G19" s="81"/>
      <c r="H19" s="8"/>
      <c r="I19" s="5"/>
      <c r="J19" s="26">
        <f>SUM(D19:I19)</f>
        <v>342.5</v>
      </c>
      <c r="K19" s="5" t="s">
        <v>91</v>
      </c>
    </row>
  </sheetData>
  <autoFilter ref="B9:K9">
    <sortState ref="B10:K19">
      <sortCondition descending="1" ref="J9"/>
    </sortState>
  </autoFilter>
  <mergeCells count="10">
    <mergeCell ref="D8:E8"/>
    <mergeCell ref="F8:G8"/>
    <mergeCell ref="H8:I8"/>
    <mergeCell ref="J8:K8"/>
    <mergeCell ref="B2:K2"/>
    <mergeCell ref="B3:K3"/>
    <mergeCell ref="B4:K4"/>
    <mergeCell ref="B5:K5"/>
    <mergeCell ref="B7:K7"/>
    <mergeCell ref="A6:J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7"/>
  <sheetViews>
    <sheetView showGridLines="0" topLeftCell="A4" workbookViewId="0">
      <selection activeCell="K17" sqref="K17"/>
    </sheetView>
  </sheetViews>
  <sheetFormatPr defaultRowHeight="14.4" x14ac:dyDescent="0.3"/>
  <cols>
    <col min="2" max="2" width="24.44140625" bestFit="1" customWidth="1"/>
    <col min="3" max="3" width="24.88671875" bestFit="1" customWidth="1"/>
    <col min="5" max="5" width="11" bestFit="1" customWidth="1"/>
    <col min="7" max="7" width="11" bestFit="1" customWidth="1"/>
    <col min="9" max="9" width="11" bestFit="1" customWidth="1"/>
    <col min="11" max="11" width="11" bestFit="1" customWidth="1"/>
  </cols>
  <sheetData>
    <row r="2" spans="1:11" ht="25.8" x14ac:dyDescent="0.5">
      <c r="B2" s="62" t="s">
        <v>13</v>
      </c>
      <c r="C2" s="62"/>
      <c r="D2" s="62"/>
      <c r="E2" s="62"/>
      <c r="F2" s="62"/>
      <c r="G2" s="62"/>
      <c r="H2" s="62"/>
      <c r="I2" s="62"/>
      <c r="J2" s="62"/>
      <c r="K2" s="62"/>
    </row>
    <row r="3" spans="1:11" x14ac:dyDescent="0.3">
      <c r="B3" s="68" t="s">
        <v>14</v>
      </c>
      <c r="C3" s="68"/>
      <c r="D3" s="68"/>
      <c r="E3" s="68"/>
      <c r="F3" s="68"/>
      <c r="G3" s="68"/>
      <c r="H3" s="68"/>
      <c r="I3" s="68"/>
      <c r="J3" s="68"/>
      <c r="K3" s="68"/>
    </row>
    <row r="4" spans="1:11" x14ac:dyDescent="0.3">
      <c r="B4" s="70" t="s">
        <v>86</v>
      </c>
      <c r="C4" s="70"/>
      <c r="D4" s="70"/>
      <c r="E4" s="70"/>
      <c r="F4" s="70"/>
      <c r="G4" s="70"/>
      <c r="H4" s="70"/>
      <c r="I4" s="70"/>
      <c r="J4" s="70"/>
      <c r="K4" s="70"/>
    </row>
    <row r="5" spans="1:11" x14ac:dyDescent="0.3">
      <c r="B5" s="70"/>
      <c r="C5" s="70"/>
      <c r="D5" s="70"/>
      <c r="E5" s="70"/>
      <c r="F5" s="70"/>
      <c r="G5" s="70"/>
      <c r="H5" s="70"/>
      <c r="I5" s="70"/>
      <c r="J5" s="70"/>
      <c r="K5" s="70"/>
    </row>
    <row r="6" spans="1:11" x14ac:dyDescent="0.3">
      <c r="B6" s="68" t="s">
        <v>21</v>
      </c>
      <c r="C6" s="68"/>
      <c r="D6" s="68"/>
      <c r="E6" s="68"/>
      <c r="F6" s="68"/>
      <c r="G6" s="68"/>
      <c r="H6" s="68"/>
      <c r="I6" s="68"/>
      <c r="J6" s="68"/>
      <c r="K6" s="68"/>
    </row>
    <row r="7" spans="1:11" ht="15.75" customHeight="1" x14ac:dyDescent="0.3">
      <c r="A7" s="68" t="s">
        <v>41</v>
      </c>
      <c r="B7" s="68"/>
      <c r="C7" s="68"/>
      <c r="D7" s="68"/>
      <c r="E7" s="68"/>
      <c r="F7" s="68"/>
      <c r="G7" s="68"/>
      <c r="H7" s="68"/>
      <c r="I7" s="68"/>
      <c r="J7" s="68"/>
      <c r="K7" s="19"/>
    </row>
    <row r="8" spans="1:11" ht="15" thickBot="1" x14ac:dyDescent="0.35"/>
    <row r="9" spans="1:11" ht="15" thickBot="1" x14ac:dyDescent="0.35">
      <c r="D9" s="64" t="s">
        <v>22</v>
      </c>
      <c r="E9" s="65"/>
      <c r="F9" s="66" t="s">
        <v>23</v>
      </c>
      <c r="G9" s="67"/>
      <c r="H9" s="66" t="s">
        <v>57</v>
      </c>
      <c r="I9" s="67"/>
      <c r="J9" s="66" t="s">
        <v>4</v>
      </c>
      <c r="K9" s="67"/>
    </row>
    <row r="10" spans="1:11" ht="15" thickBot="1" x14ac:dyDescent="0.35">
      <c r="B10" s="15" t="s">
        <v>0</v>
      </c>
      <c r="C10" s="12" t="s">
        <v>1</v>
      </c>
      <c r="D10" s="16" t="s">
        <v>7</v>
      </c>
      <c r="E10" s="12" t="s">
        <v>8</v>
      </c>
      <c r="F10" s="16" t="s">
        <v>7</v>
      </c>
      <c r="G10" s="12" t="s">
        <v>8</v>
      </c>
      <c r="H10" s="16" t="s">
        <v>7</v>
      </c>
      <c r="I10" s="12" t="s">
        <v>8</v>
      </c>
      <c r="J10" s="16" t="s">
        <v>92</v>
      </c>
      <c r="K10" s="12" t="s">
        <v>6</v>
      </c>
    </row>
    <row r="11" spans="1:11" x14ac:dyDescent="0.3">
      <c r="B11" s="36" t="s">
        <v>45</v>
      </c>
      <c r="C11" s="37" t="s">
        <v>36</v>
      </c>
      <c r="D11" s="7">
        <f>100-73.5</f>
        <v>26.5</v>
      </c>
      <c r="E11" s="4">
        <v>52.06</v>
      </c>
      <c r="F11" s="30"/>
      <c r="G11" s="28"/>
      <c r="H11" s="2">
        <f>100-74</f>
        <v>26</v>
      </c>
      <c r="I11" s="4">
        <v>40.36</v>
      </c>
      <c r="J11" s="30">
        <f>SUM(D11:I11)</f>
        <v>144.92000000000002</v>
      </c>
      <c r="K11" s="4">
        <v>1</v>
      </c>
    </row>
    <row r="12" spans="1:11" x14ac:dyDescent="0.3">
      <c r="B12" s="1" t="s">
        <v>63</v>
      </c>
      <c r="C12" s="9" t="s">
        <v>64</v>
      </c>
      <c r="D12" s="2">
        <v>0</v>
      </c>
      <c r="E12" s="3">
        <v>77.41</v>
      </c>
      <c r="F12" s="31"/>
      <c r="G12" s="6"/>
      <c r="H12" s="2">
        <f>100-80</f>
        <v>20</v>
      </c>
      <c r="I12" s="3">
        <v>55.39</v>
      </c>
      <c r="J12" s="31">
        <f>SUM(D12:I12)</f>
        <v>152.80000000000001</v>
      </c>
      <c r="K12" s="3" t="s">
        <v>91</v>
      </c>
    </row>
    <row r="13" spans="1:11" x14ac:dyDescent="0.3">
      <c r="B13" s="1" t="s">
        <v>30</v>
      </c>
      <c r="C13" s="9" t="s">
        <v>31</v>
      </c>
      <c r="D13" s="2">
        <f>100-68.5</f>
        <v>31.5</v>
      </c>
      <c r="E13" s="3">
        <v>69.47</v>
      </c>
      <c r="F13" s="31"/>
      <c r="G13" s="6"/>
      <c r="H13" s="2">
        <f>100-76</f>
        <v>24</v>
      </c>
      <c r="I13" s="3">
        <v>44.96</v>
      </c>
      <c r="J13" s="31">
        <f>SUM(D13:I13)</f>
        <v>169.93</v>
      </c>
      <c r="K13" s="3">
        <v>2</v>
      </c>
    </row>
    <row r="14" spans="1:11" x14ac:dyDescent="0.3">
      <c r="B14" s="1" t="s">
        <v>32</v>
      </c>
      <c r="C14" s="9" t="s">
        <v>33</v>
      </c>
      <c r="D14" s="2">
        <f>100-69.5</f>
        <v>30.5</v>
      </c>
      <c r="E14" s="3">
        <v>86.69</v>
      </c>
      <c r="F14" s="31"/>
      <c r="G14" s="6"/>
      <c r="H14" s="2">
        <f>100-84</f>
        <v>16</v>
      </c>
      <c r="I14" s="3">
        <v>43.88</v>
      </c>
      <c r="J14" s="31">
        <f>SUM(D14:I14)</f>
        <v>177.07</v>
      </c>
      <c r="K14" s="3">
        <v>3</v>
      </c>
    </row>
    <row r="15" spans="1:11" x14ac:dyDescent="0.3">
      <c r="B15" s="1" t="s">
        <v>79</v>
      </c>
      <c r="C15" s="9" t="s">
        <v>85</v>
      </c>
      <c r="D15" s="2">
        <f>100-64.5</f>
        <v>35.5</v>
      </c>
      <c r="E15" s="3">
        <v>89.31</v>
      </c>
      <c r="F15" s="31"/>
      <c r="G15" s="6"/>
      <c r="H15" s="2">
        <f>100-76</f>
        <v>24</v>
      </c>
      <c r="I15" s="3">
        <v>48.05</v>
      </c>
      <c r="J15" s="31">
        <f>SUM(D15:I15)</f>
        <v>196.86</v>
      </c>
      <c r="K15" s="3">
        <v>4</v>
      </c>
    </row>
    <row r="16" spans="1:11" ht="15" thickBot="1" x14ac:dyDescent="0.35">
      <c r="B16" s="38" t="s">
        <v>79</v>
      </c>
      <c r="C16" s="55" t="s">
        <v>80</v>
      </c>
      <c r="D16" s="8">
        <f>100-61.5</f>
        <v>38.5</v>
      </c>
      <c r="E16" s="5">
        <v>91.44</v>
      </c>
      <c r="F16" s="32"/>
      <c r="G16" s="29"/>
      <c r="H16" s="8">
        <f>100-65.5</f>
        <v>34.5</v>
      </c>
      <c r="I16" s="5">
        <v>63.05</v>
      </c>
      <c r="J16" s="32">
        <f>SUM(D16:I16)</f>
        <v>227.49</v>
      </c>
      <c r="K16" s="5">
        <v>5</v>
      </c>
    </row>
    <row r="17" spans="2:5" x14ac:dyDescent="0.3">
      <c r="B17" s="20"/>
      <c r="C17" s="20"/>
      <c r="D17" s="20"/>
      <c r="E17" s="20"/>
    </row>
  </sheetData>
  <autoFilter ref="B10:K10">
    <sortState ref="B11:K16">
      <sortCondition ref="J10"/>
    </sortState>
  </autoFilter>
  <mergeCells count="9">
    <mergeCell ref="D9:E9"/>
    <mergeCell ref="F9:G9"/>
    <mergeCell ref="H9:I9"/>
    <mergeCell ref="J9:K9"/>
    <mergeCell ref="B2:K2"/>
    <mergeCell ref="B3:K3"/>
    <mergeCell ref="B6:K6"/>
    <mergeCell ref="B4:K5"/>
    <mergeCell ref="A7:J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"/>
  <sheetViews>
    <sheetView showGridLines="0" workbookViewId="0">
      <selection activeCell="K14" sqref="K14"/>
    </sheetView>
  </sheetViews>
  <sheetFormatPr defaultRowHeight="14.4" x14ac:dyDescent="0.3"/>
  <cols>
    <col min="2" max="2" width="28.33203125" bestFit="1" customWidth="1"/>
    <col min="3" max="3" width="25" bestFit="1" customWidth="1"/>
  </cols>
  <sheetData>
    <row r="2" spans="1:11" ht="25.8" x14ac:dyDescent="0.5">
      <c r="B2" s="62" t="s">
        <v>19</v>
      </c>
      <c r="C2" s="62"/>
      <c r="D2" s="62"/>
      <c r="E2" s="62"/>
      <c r="F2" s="62"/>
      <c r="G2" s="62"/>
      <c r="H2" s="62"/>
      <c r="I2" s="62"/>
      <c r="J2" s="62"/>
      <c r="K2" s="62"/>
    </row>
    <row r="3" spans="1:11" x14ac:dyDescent="0.3">
      <c r="B3" s="68" t="s">
        <v>16</v>
      </c>
      <c r="C3" s="68"/>
      <c r="D3" s="68"/>
      <c r="E3" s="68"/>
      <c r="F3" s="68"/>
      <c r="G3" s="68"/>
      <c r="H3" s="68"/>
      <c r="I3" s="68"/>
      <c r="J3" s="68"/>
      <c r="K3" s="68"/>
    </row>
    <row r="4" spans="1:11" x14ac:dyDescent="0.3">
      <c r="B4" s="68" t="s">
        <v>42</v>
      </c>
      <c r="C4" s="68"/>
      <c r="D4" s="68"/>
      <c r="E4" s="68"/>
      <c r="F4" s="68"/>
      <c r="G4" s="68"/>
      <c r="H4" s="68"/>
      <c r="I4" s="68"/>
      <c r="J4" s="68"/>
      <c r="K4" s="68"/>
    </row>
    <row r="5" spans="1:11" x14ac:dyDescent="0.3">
      <c r="B5" s="68" t="s">
        <v>15</v>
      </c>
      <c r="C5" s="68"/>
      <c r="D5" s="68"/>
      <c r="E5" s="68"/>
      <c r="F5" s="68"/>
      <c r="G5" s="68"/>
      <c r="H5" s="68"/>
      <c r="I5" s="68"/>
      <c r="J5" s="68"/>
      <c r="K5" s="68"/>
    </row>
    <row r="6" spans="1:11" ht="15.75" customHeight="1" x14ac:dyDescent="0.3">
      <c r="A6" s="68" t="s">
        <v>40</v>
      </c>
      <c r="B6" s="68"/>
      <c r="C6" s="68"/>
      <c r="D6" s="68"/>
      <c r="E6" s="68"/>
      <c r="F6" s="68"/>
      <c r="G6" s="68"/>
      <c r="H6" s="68"/>
      <c r="I6" s="68"/>
      <c r="J6" s="68"/>
      <c r="K6" s="19"/>
    </row>
    <row r="7" spans="1:11" ht="15" thickBot="1" x14ac:dyDescent="0.35"/>
    <row r="8" spans="1:11" ht="15" thickBot="1" x14ac:dyDescent="0.35">
      <c r="D8" s="64" t="s">
        <v>22</v>
      </c>
      <c r="E8" s="65"/>
      <c r="F8" s="66" t="s">
        <v>23</v>
      </c>
      <c r="G8" s="67"/>
      <c r="H8" s="66" t="s">
        <v>57</v>
      </c>
      <c r="I8" s="67"/>
      <c r="J8" s="66" t="s">
        <v>4</v>
      </c>
      <c r="K8" s="67"/>
    </row>
    <row r="9" spans="1:11" ht="15" thickBot="1" x14ac:dyDescent="0.35">
      <c r="B9" s="15" t="s">
        <v>0</v>
      </c>
      <c r="C9" s="12" t="s">
        <v>1</v>
      </c>
      <c r="D9" s="16" t="s">
        <v>9</v>
      </c>
      <c r="E9" s="12" t="s">
        <v>7</v>
      </c>
      <c r="F9" s="15" t="s">
        <v>2</v>
      </c>
      <c r="G9" s="12" t="s">
        <v>7</v>
      </c>
      <c r="H9" s="15" t="s">
        <v>2</v>
      </c>
      <c r="I9" s="12" t="s">
        <v>7</v>
      </c>
      <c r="J9" s="15" t="s">
        <v>5</v>
      </c>
      <c r="K9" s="12" t="s">
        <v>6</v>
      </c>
    </row>
    <row r="10" spans="1:11" x14ac:dyDescent="0.3">
      <c r="B10" s="36" t="s">
        <v>30</v>
      </c>
      <c r="C10" s="37" t="s">
        <v>31</v>
      </c>
      <c r="D10" s="7">
        <v>186</v>
      </c>
      <c r="E10" s="4">
        <v>68.5</v>
      </c>
      <c r="F10" s="24"/>
      <c r="G10" s="28"/>
      <c r="H10" s="7">
        <v>191</v>
      </c>
      <c r="I10" s="4">
        <v>76</v>
      </c>
      <c r="J10" s="24">
        <f>SUM(D10:I10)</f>
        <v>521.5</v>
      </c>
      <c r="K10" s="4">
        <v>1</v>
      </c>
    </row>
    <row r="11" spans="1:11" x14ac:dyDescent="0.3">
      <c r="B11" s="1" t="s">
        <v>81</v>
      </c>
      <c r="C11" s="9" t="s">
        <v>82</v>
      </c>
      <c r="D11" s="2">
        <v>180</v>
      </c>
      <c r="E11" s="3">
        <v>68</v>
      </c>
      <c r="F11" s="25"/>
      <c r="G11" s="6"/>
      <c r="H11" s="2">
        <v>191.5</v>
      </c>
      <c r="I11" s="3">
        <v>77</v>
      </c>
      <c r="J11" s="25">
        <f>SUM(D11:I11)</f>
        <v>516.5</v>
      </c>
      <c r="K11" s="3">
        <v>2</v>
      </c>
    </row>
    <row r="12" spans="1:11" x14ac:dyDescent="0.3">
      <c r="B12" s="56" t="s">
        <v>63</v>
      </c>
      <c r="C12" s="57" t="s">
        <v>64</v>
      </c>
      <c r="D12" s="58">
        <v>186</v>
      </c>
      <c r="E12" s="59">
        <v>0</v>
      </c>
      <c r="F12" s="60"/>
      <c r="G12" s="61"/>
      <c r="H12" s="58">
        <v>197.5</v>
      </c>
      <c r="I12" s="59">
        <v>80</v>
      </c>
      <c r="J12" s="25">
        <f>SUM(D12:I12)</f>
        <v>463.5</v>
      </c>
      <c r="K12" s="59">
        <v>3</v>
      </c>
    </row>
    <row r="13" spans="1:11" ht="15" thickBot="1" x14ac:dyDescent="0.35">
      <c r="B13" s="38" t="s">
        <v>88</v>
      </c>
      <c r="C13" s="55" t="s">
        <v>89</v>
      </c>
      <c r="D13" s="8">
        <v>0</v>
      </c>
      <c r="E13" s="5">
        <v>0</v>
      </c>
      <c r="F13" s="26"/>
      <c r="G13" s="29"/>
      <c r="H13" s="8">
        <v>185.5</v>
      </c>
      <c r="I13" s="5">
        <v>71</v>
      </c>
      <c r="J13" s="26">
        <f>SUM(D13:I13)</f>
        <v>256.5</v>
      </c>
      <c r="K13" s="5" t="s">
        <v>91</v>
      </c>
    </row>
  </sheetData>
  <autoFilter ref="B9:K9">
    <sortState ref="B10:K13">
      <sortCondition descending="1" ref="J9"/>
    </sortState>
  </autoFilter>
  <mergeCells count="9">
    <mergeCell ref="B2:K2"/>
    <mergeCell ref="B3:K3"/>
    <mergeCell ref="B4:K4"/>
    <mergeCell ref="B5:K5"/>
    <mergeCell ref="D8:E8"/>
    <mergeCell ref="F8:G8"/>
    <mergeCell ref="H8:I8"/>
    <mergeCell ref="J8:K8"/>
    <mergeCell ref="A6:J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5"/>
  <sheetViews>
    <sheetView showGridLines="0" workbookViewId="0">
      <selection activeCell="K15" sqref="K15"/>
    </sheetView>
  </sheetViews>
  <sheetFormatPr defaultRowHeight="14.4" x14ac:dyDescent="0.3"/>
  <cols>
    <col min="2" max="2" width="19.33203125" bestFit="1" customWidth="1"/>
    <col min="3" max="3" width="24.88671875" bestFit="1" customWidth="1"/>
  </cols>
  <sheetData>
    <row r="1" spans="2:13" x14ac:dyDescent="0.3"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2:13" ht="25.8" x14ac:dyDescent="0.5">
      <c r="B2" s="62" t="s">
        <v>11</v>
      </c>
      <c r="C2" s="62"/>
      <c r="D2" s="62"/>
      <c r="E2" s="62"/>
      <c r="F2" s="62"/>
      <c r="G2" s="62"/>
      <c r="H2" s="62"/>
      <c r="I2" s="62"/>
      <c r="J2" s="62"/>
      <c r="K2" s="62"/>
    </row>
    <row r="3" spans="2:13" x14ac:dyDescent="0.3">
      <c r="B3" s="68" t="s">
        <v>18</v>
      </c>
      <c r="C3" s="68"/>
      <c r="D3" s="68"/>
      <c r="E3" s="68"/>
      <c r="F3" s="68"/>
      <c r="G3" s="68"/>
      <c r="H3" s="68"/>
      <c r="I3" s="68"/>
      <c r="J3" s="68"/>
      <c r="K3" s="68"/>
    </row>
    <row r="4" spans="2:13" x14ac:dyDescent="0.3">
      <c r="B4" s="68" t="s">
        <v>37</v>
      </c>
      <c r="C4" s="68"/>
      <c r="D4" s="68"/>
      <c r="E4" s="68"/>
      <c r="F4" s="68"/>
      <c r="G4" s="68"/>
      <c r="H4" s="68"/>
      <c r="I4" s="68"/>
      <c r="J4" s="68"/>
      <c r="K4" s="68"/>
    </row>
    <row r="5" spans="2:13" x14ac:dyDescent="0.3">
      <c r="B5" s="68" t="s">
        <v>15</v>
      </c>
      <c r="C5" s="68"/>
      <c r="D5" s="68"/>
      <c r="E5" s="68"/>
      <c r="F5" s="68"/>
      <c r="G5" s="68"/>
      <c r="H5" s="68"/>
      <c r="I5" s="68"/>
      <c r="J5" s="68"/>
      <c r="K5" s="68"/>
    </row>
    <row r="6" spans="2:13" x14ac:dyDescent="0.3">
      <c r="B6" s="68" t="s">
        <v>39</v>
      </c>
      <c r="C6" s="68"/>
      <c r="D6" s="68"/>
      <c r="E6" s="68"/>
      <c r="F6" s="68"/>
      <c r="G6" s="68"/>
      <c r="H6" s="68"/>
      <c r="I6" s="68"/>
      <c r="J6" s="68"/>
      <c r="K6" s="68"/>
    </row>
    <row r="7" spans="2:13" ht="15" thickBot="1" x14ac:dyDescent="0.35">
      <c r="B7" s="69"/>
      <c r="C7" s="69"/>
      <c r="D7" s="69"/>
      <c r="E7" s="69"/>
      <c r="F7" s="69"/>
      <c r="G7" s="69"/>
      <c r="H7" s="69"/>
      <c r="I7" s="69"/>
      <c r="J7" s="69"/>
      <c r="K7" s="69"/>
    </row>
    <row r="8" spans="2:13" ht="15" thickBot="1" x14ac:dyDescent="0.35">
      <c r="B8" s="71"/>
      <c r="C8" s="72"/>
      <c r="D8" s="64" t="s">
        <v>22</v>
      </c>
      <c r="E8" s="65"/>
      <c r="F8" s="66" t="s">
        <v>23</v>
      </c>
      <c r="G8" s="67"/>
      <c r="H8" s="66" t="s">
        <v>57</v>
      </c>
      <c r="I8" s="67"/>
      <c r="J8" s="66" t="s">
        <v>4</v>
      </c>
      <c r="K8" s="73"/>
    </row>
    <row r="9" spans="2:13" ht="15" thickBot="1" x14ac:dyDescent="0.35">
      <c r="B9" s="15" t="s">
        <v>0</v>
      </c>
      <c r="C9" s="12" t="s">
        <v>1</v>
      </c>
      <c r="D9" s="16" t="s">
        <v>2</v>
      </c>
      <c r="E9" s="12" t="s">
        <v>3</v>
      </c>
      <c r="F9" s="15" t="s">
        <v>2</v>
      </c>
      <c r="G9" s="12" t="s">
        <v>3</v>
      </c>
      <c r="H9" s="15" t="s">
        <v>2</v>
      </c>
      <c r="I9" s="12" t="s">
        <v>3</v>
      </c>
      <c r="J9" s="15" t="s">
        <v>5</v>
      </c>
      <c r="K9" s="12" t="s">
        <v>6</v>
      </c>
    </row>
    <row r="10" spans="2:13" x14ac:dyDescent="0.3">
      <c r="B10" s="41" t="s">
        <v>34</v>
      </c>
      <c r="C10" s="77" t="s">
        <v>25</v>
      </c>
      <c r="D10" s="7">
        <v>185</v>
      </c>
      <c r="E10" s="4">
        <v>183</v>
      </c>
      <c r="F10" s="30"/>
      <c r="G10" s="78"/>
      <c r="H10" s="7">
        <v>198.5</v>
      </c>
      <c r="I10" s="4">
        <v>199</v>
      </c>
      <c r="J10" s="24">
        <f>SUM(D10:I10)</f>
        <v>765.5</v>
      </c>
      <c r="K10" s="4">
        <v>1</v>
      </c>
    </row>
    <row r="11" spans="2:13" x14ac:dyDescent="0.3">
      <c r="B11" s="14" t="s">
        <v>67</v>
      </c>
      <c r="C11" s="35" t="s">
        <v>68</v>
      </c>
      <c r="D11" s="2">
        <v>173</v>
      </c>
      <c r="E11" s="3">
        <v>186</v>
      </c>
      <c r="F11" s="25"/>
      <c r="G11" s="6"/>
      <c r="H11" s="2">
        <v>182</v>
      </c>
      <c r="I11" s="3">
        <v>183</v>
      </c>
      <c r="J11" s="25">
        <f>SUM(D11:I11)</f>
        <v>724</v>
      </c>
      <c r="K11" s="3">
        <v>2</v>
      </c>
      <c r="M11" s="23"/>
    </row>
    <row r="12" spans="2:13" x14ac:dyDescent="0.3">
      <c r="B12" s="13" t="s">
        <v>58</v>
      </c>
      <c r="C12" s="17" t="s">
        <v>59</v>
      </c>
      <c r="D12" s="2">
        <v>189.5</v>
      </c>
      <c r="E12" s="3">
        <v>192.5</v>
      </c>
      <c r="F12" s="25"/>
      <c r="G12" s="6"/>
      <c r="H12" s="2"/>
      <c r="I12" s="3"/>
      <c r="J12" s="25">
        <f>SUM(D12:I12)</f>
        <v>382</v>
      </c>
      <c r="K12" s="3" t="s">
        <v>91</v>
      </c>
    </row>
    <row r="13" spans="2:13" x14ac:dyDescent="0.3">
      <c r="B13" s="14" t="s">
        <v>60</v>
      </c>
      <c r="C13" s="35" t="s">
        <v>61</v>
      </c>
      <c r="D13" s="2">
        <v>181.5</v>
      </c>
      <c r="E13" s="3">
        <v>183</v>
      </c>
      <c r="F13" s="25"/>
      <c r="G13" s="47"/>
      <c r="H13" s="2"/>
      <c r="I13" s="3"/>
      <c r="J13" s="25">
        <f>SUM(D13:I13)</f>
        <v>364.5</v>
      </c>
      <c r="K13" s="3" t="s">
        <v>91</v>
      </c>
    </row>
    <row r="14" spans="2:13" ht="15" thickBot="1" x14ac:dyDescent="0.35">
      <c r="B14" s="44" t="s">
        <v>69</v>
      </c>
      <c r="C14" s="50" t="s">
        <v>70</v>
      </c>
      <c r="D14" s="8">
        <v>170.5</v>
      </c>
      <c r="E14" s="5">
        <v>177.5</v>
      </c>
      <c r="F14" s="26"/>
      <c r="G14" s="51"/>
      <c r="H14" s="8"/>
      <c r="I14" s="5"/>
      <c r="J14" s="26">
        <f>SUM(D14:I14)</f>
        <v>348</v>
      </c>
      <c r="K14" s="5" t="s">
        <v>91</v>
      </c>
    </row>
    <row r="15" spans="2:13" x14ac:dyDescent="0.3">
      <c r="K15" s="82"/>
    </row>
  </sheetData>
  <autoFilter ref="B9:K9">
    <sortState ref="B10:K14">
      <sortCondition descending="1" ref="J9"/>
    </sortState>
  </autoFilter>
  <mergeCells count="12">
    <mergeCell ref="B1:K1"/>
    <mergeCell ref="B8:C8"/>
    <mergeCell ref="J8:K8"/>
    <mergeCell ref="B2:K2"/>
    <mergeCell ref="B3:K3"/>
    <mergeCell ref="B4:K4"/>
    <mergeCell ref="B5:K5"/>
    <mergeCell ref="B7:K7"/>
    <mergeCell ref="D8:E8"/>
    <mergeCell ref="F8:G8"/>
    <mergeCell ref="H8:I8"/>
    <mergeCell ref="B6:K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0"/>
  <sheetViews>
    <sheetView showGridLines="0" tabSelected="1" workbookViewId="0">
      <selection activeCell="I10" sqref="I10"/>
    </sheetView>
  </sheetViews>
  <sheetFormatPr defaultRowHeight="14.4" x14ac:dyDescent="0.3"/>
  <cols>
    <col min="2" max="2" width="18.6640625" bestFit="1" customWidth="1"/>
    <col min="3" max="3" width="24.88671875" bestFit="1" customWidth="1"/>
  </cols>
  <sheetData>
    <row r="2" spans="2:11" ht="25.8" x14ac:dyDescent="0.5">
      <c r="B2" s="62" t="s">
        <v>10</v>
      </c>
      <c r="C2" s="62"/>
      <c r="D2" s="62"/>
      <c r="E2" s="62"/>
      <c r="F2" s="62"/>
      <c r="G2" s="62"/>
      <c r="H2" s="62"/>
      <c r="I2" s="62"/>
      <c r="J2" s="62"/>
      <c r="K2" s="62"/>
    </row>
    <row r="3" spans="2:11" x14ac:dyDescent="0.3">
      <c r="B3" s="68" t="s">
        <v>18</v>
      </c>
      <c r="C3" s="68"/>
      <c r="D3" s="68"/>
      <c r="E3" s="68"/>
      <c r="F3" s="68"/>
      <c r="G3" s="68"/>
      <c r="H3" s="68"/>
      <c r="I3" s="68"/>
      <c r="J3" s="68"/>
      <c r="K3" s="68"/>
    </row>
    <row r="4" spans="2:11" x14ac:dyDescent="0.3">
      <c r="B4" s="68" t="s">
        <v>42</v>
      </c>
      <c r="C4" s="68"/>
      <c r="D4" s="68"/>
      <c r="E4" s="68"/>
      <c r="F4" s="68"/>
      <c r="G4" s="68"/>
      <c r="H4" s="68"/>
      <c r="I4" s="68"/>
      <c r="J4" s="68"/>
      <c r="K4" s="68"/>
    </row>
    <row r="5" spans="2:11" ht="15" customHeight="1" x14ac:dyDescent="0.3">
      <c r="B5" s="68" t="s">
        <v>15</v>
      </c>
      <c r="C5" s="68"/>
      <c r="D5" s="68"/>
      <c r="E5" s="68"/>
      <c r="F5" s="68"/>
      <c r="G5" s="68"/>
      <c r="H5" s="68"/>
      <c r="I5" s="68"/>
      <c r="J5" s="68"/>
      <c r="K5" s="68"/>
    </row>
    <row r="6" spans="2:11" x14ac:dyDescent="0.3">
      <c r="B6" s="68" t="s">
        <v>20</v>
      </c>
      <c r="C6" s="68"/>
      <c r="D6" s="68"/>
      <c r="E6" s="68"/>
      <c r="F6" s="68"/>
      <c r="G6" s="68"/>
      <c r="H6" s="68"/>
      <c r="I6" s="68"/>
      <c r="J6" s="68"/>
      <c r="K6" s="68"/>
    </row>
    <row r="7" spans="2:11" ht="15" thickBot="1" x14ac:dyDescent="0.35"/>
    <row r="8" spans="2:11" ht="15" thickBot="1" x14ac:dyDescent="0.35">
      <c r="D8" s="64" t="s">
        <v>22</v>
      </c>
      <c r="E8" s="65"/>
      <c r="F8" s="66" t="s">
        <v>23</v>
      </c>
      <c r="G8" s="67"/>
      <c r="H8" s="66" t="s">
        <v>57</v>
      </c>
      <c r="I8" s="67"/>
      <c r="J8" s="66" t="s">
        <v>4</v>
      </c>
      <c r="K8" s="67"/>
    </row>
    <row r="9" spans="2:11" ht="15" thickBot="1" x14ac:dyDescent="0.35">
      <c r="B9" s="15" t="s">
        <v>0</v>
      </c>
      <c r="C9" s="12" t="s">
        <v>1</v>
      </c>
      <c r="D9" s="16" t="s">
        <v>9</v>
      </c>
      <c r="E9" s="12" t="s">
        <v>7</v>
      </c>
      <c r="F9" s="16" t="s">
        <v>9</v>
      </c>
      <c r="G9" s="12" t="s">
        <v>7</v>
      </c>
      <c r="H9" s="16" t="s">
        <v>9</v>
      </c>
      <c r="I9" s="12" t="s">
        <v>7</v>
      </c>
      <c r="J9" s="15" t="s">
        <v>5</v>
      </c>
      <c r="K9" s="12" t="s">
        <v>6</v>
      </c>
    </row>
    <row r="10" spans="2:11" ht="15" thickBot="1" x14ac:dyDescent="0.35">
      <c r="B10" s="10" t="s">
        <v>62</v>
      </c>
      <c r="C10" s="54" t="s">
        <v>90</v>
      </c>
      <c r="D10" s="10">
        <v>192</v>
      </c>
      <c r="E10" s="11">
        <v>0</v>
      </c>
      <c r="F10" s="10"/>
      <c r="G10" s="11"/>
      <c r="H10" s="10">
        <v>194.5</v>
      </c>
      <c r="I10" s="54">
        <v>87</v>
      </c>
      <c r="J10" s="10">
        <f>SUM(D10:I10)</f>
        <v>473.5</v>
      </c>
      <c r="K10" s="11">
        <v>1</v>
      </c>
    </row>
  </sheetData>
  <autoFilter ref="B9:K9">
    <sortState ref="B10:K12">
      <sortCondition descending="1" ref="J9"/>
    </sortState>
  </autoFilter>
  <mergeCells count="9">
    <mergeCell ref="B2:K2"/>
    <mergeCell ref="B3:K3"/>
    <mergeCell ref="B4:K4"/>
    <mergeCell ref="B5:K5"/>
    <mergeCell ref="D8:E8"/>
    <mergeCell ref="F8:G8"/>
    <mergeCell ref="H8:I8"/>
    <mergeCell ref="J8:K8"/>
    <mergeCell ref="B6:K6"/>
  </mergeCells>
  <pageMargins left="0.7" right="0.7" top="0.75" bottom="0.75" header="0.3" footer="0.3"/>
  <pageSetup paperSize="9" orientation="portrait" horizontalDpi="200" verticalDpi="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8"/>
  <sheetViews>
    <sheetView showGridLines="0" workbookViewId="0">
      <selection activeCell="I19" sqref="I19"/>
    </sheetView>
  </sheetViews>
  <sheetFormatPr defaultRowHeight="14.4" x14ac:dyDescent="0.3"/>
  <cols>
    <col min="2" max="2" width="24.33203125" bestFit="1" customWidth="1"/>
    <col min="3" max="3" width="27.6640625" bestFit="1" customWidth="1"/>
  </cols>
  <sheetData>
    <row r="2" spans="2:10" ht="25.8" x14ac:dyDescent="0.5">
      <c r="C2" s="62" t="s">
        <v>29</v>
      </c>
      <c r="D2" s="62"/>
      <c r="E2" s="62"/>
      <c r="F2" s="62"/>
      <c r="G2" s="62"/>
      <c r="H2" s="62"/>
      <c r="I2" s="62"/>
      <c r="J2" s="62"/>
    </row>
    <row r="3" spans="2:10" x14ac:dyDescent="0.3">
      <c r="C3" s="68" t="s">
        <v>37</v>
      </c>
      <c r="D3" s="68"/>
      <c r="E3" s="68"/>
      <c r="F3" s="68"/>
      <c r="G3" s="68"/>
      <c r="H3" s="68"/>
      <c r="I3" s="68"/>
      <c r="J3" s="68"/>
    </row>
    <row r="4" spans="2:10" x14ac:dyDescent="0.3">
      <c r="C4" s="68" t="s">
        <v>15</v>
      </c>
      <c r="D4" s="68"/>
      <c r="E4" s="68"/>
      <c r="F4" s="68"/>
      <c r="G4" s="68"/>
      <c r="H4" s="68"/>
      <c r="I4" s="68"/>
      <c r="J4" s="68"/>
    </row>
    <row r="5" spans="2:10" x14ac:dyDescent="0.3">
      <c r="C5" s="68" t="s">
        <v>38</v>
      </c>
      <c r="D5" s="68"/>
      <c r="E5" s="68"/>
      <c r="F5" s="68"/>
      <c r="G5" s="68"/>
      <c r="H5" s="68"/>
      <c r="I5" s="68"/>
      <c r="J5" s="68"/>
    </row>
    <row r="6" spans="2:10" ht="15" thickBot="1" x14ac:dyDescent="0.35">
      <c r="C6" s="27"/>
      <c r="D6" s="27"/>
      <c r="E6" s="27"/>
      <c r="F6" s="27"/>
      <c r="G6" s="27"/>
      <c r="H6" s="27"/>
      <c r="I6" s="27"/>
      <c r="J6" s="27"/>
    </row>
    <row r="7" spans="2:10" ht="15" thickBot="1" x14ac:dyDescent="0.35">
      <c r="D7" s="74" t="s">
        <v>22</v>
      </c>
      <c r="E7" s="65"/>
      <c r="F7" s="74" t="s">
        <v>57</v>
      </c>
      <c r="G7" s="65"/>
      <c r="H7" s="39" t="s">
        <v>4</v>
      </c>
      <c r="I7" s="40" t="s">
        <v>6</v>
      </c>
    </row>
    <row r="8" spans="2:10" x14ac:dyDescent="0.3">
      <c r="B8" s="36" t="s">
        <v>48</v>
      </c>
      <c r="C8" s="75" t="s">
        <v>49</v>
      </c>
      <c r="D8" s="7">
        <v>199</v>
      </c>
      <c r="E8" s="4">
        <v>204.5</v>
      </c>
      <c r="F8" s="24"/>
      <c r="G8" s="28">
        <v>184</v>
      </c>
      <c r="H8" s="7">
        <f>SUM(D8:G8)</f>
        <v>587.5</v>
      </c>
      <c r="I8" s="4">
        <v>1</v>
      </c>
    </row>
    <row r="9" spans="2:10" x14ac:dyDescent="0.3">
      <c r="B9" s="1" t="s">
        <v>24</v>
      </c>
      <c r="C9" s="9" t="s">
        <v>50</v>
      </c>
      <c r="D9" s="2">
        <v>197.5</v>
      </c>
      <c r="E9" s="3">
        <v>191</v>
      </c>
      <c r="F9" s="25">
        <v>187</v>
      </c>
      <c r="G9" s="6"/>
      <c r="H9" s="2">
        <f>SUM(D9:G9)</f>
        <v>575.5</v>
      </c>
      <c r="I9" s="3">
        <v>2</v>
      </c>
    </row>
    <row r="10" spans="2:10" x14ac:dyDescent="0.3">
      <c r="B10" s="1" t="s">
        <v>26</v>
      </c>
      <c r="C10" s="76" t="s">
        <v>27</v>
      </c>
      <c r="D10" s="2">
        <v>197.5</v>
      </c>
      <c r="E10" s="3">
        <v>0</v>
      </c>
      <c r="F10" s="25">
        <v>181</v>
      </c>
      <c r="G10" s="6">
        <v>191</v>
      </c>
      <c r="H10" s="2">
        <f>SUM(D10:G10)</f>
        <v>569.5</v>
      </c>
      <c r="I10" s="3">
        <v>3</v>
      </c>
    </row>
    <row r="11" spans="2:10" x14ac:dyDescent="0.3">
      <c r="B11" s="1" t="s">
        <v>43</v>
      </c>
      <c r="C11" s="9" t="s">
        <v>44</v>
      </c>
      <c r="D11" s="2">
        <v>178</v>
      </c>
      <c r="E11" s="3">
        <v>193.5</v>
      </c>
      <c r="F11" s="25">
        <v>187</v>
      </c>
      <c r="G11" s="6"/>
      <c r="H11" s="2">
        <f>SUM(D11:G11)</f>
        <v>558.5</v>
      </c>
      <c r="I11" s="3">
        <v>4</v>
      </c>
    </row>
    <row r="12" spans="2:10" x14ac:dyDescent="0.3">
      <c r="B12" s="2" t="s">
        <v>45</v>
      </c>
      <c r="C12" s="6" t="s">
        <v>36</v>
      </c>
      <c r="D12" s="2">
        <v>175.5</v>
      </c>
      <c r="E12" s="3">
        <v>178.5</v>
      </c>
      <c r="F12" s="25">
        <v>190</v>
      </c>
      <c r="G12" s="6"/>
      <c r="H12" s="2">
        <f>SUM(D12:G12)</f>
        <v>544</v>
      </c>
      <c r="I12" s="3">
        <v>5</v>
      </c>
    </row>
    <row r="13" spans="2:10" x14ac:dyDescent="0.3">
      <c r="B13" s="2" t="s">
        <v>32</v>
      </c>
      <c r="C13" s="6" t="s">
        <v>35</v>
      </c>
      <c r="D13" s="2">
        <v>176.5</v>
      </c>
      <c r="E13" s="3">
        <v>176.5</v>
      </c>
      <c r="F13" s="25">
        <v>180</v>
      </c>
      <c r="G13" s="6"/>
      <c r="H13" s="2">
        <f>SUM(D13:G13)</f>
        <v>533</v>
      </c>
      <c r="I13" s="3">
        <v>6</v>
      </c>
    </row>
    <row r="14" spans="2:10" x14ac:dyDescent="0.3">
      <c r="B14" s="2" t="s">
        <v>53</v>
      </c>
      <c r="C14" s="6" t="s">
        <v>54</v>
      </c>
      <c r="D14" s="2">
        <v>176.5</v>
      </c>
      <c r="E14" s="3">
        <v>174.5</v>
      </c>
      <c r="F14" s="25">
        <v>180</v>
      </c>
      <c r="G14" s="6"/>
      <c r="H14" s="2">
        <f>SUM(D14:G14)</f>
        <v>531</v>
      </c>
      <c r="I14" s="3">
        <v>7</v>
      </c>
    </row>
    <row r="15" spans="2:10" x14ac:dyDescent="0.3">
      <c r="B15" s="2" t="s">
        <v>55</v>
      </c>
      <c r="C15" s="6" t="s">
        <v>56</v>
      </c>
      <c r="D15" s="2"/>
      <c r="E15" s="3">
        <v>144.5</v>
      </c>
      <c r="F15" s="25">
        <v>178</v>
      </c>
      <c r="G15" s="6">
        <v>178</v>
      </c>
      <c r="H15" s="2">
        <f>SUM(D15:G15)</f>
        <v>500.5</v>
      </c>
      <c r="I15" s="3">
        <v>8</v>
      </c>
    </row>
    <row r="16" spans="2:10" x14ac:dyDescent="0.3">
      <c r="B16" s="1" t="s">
        <v>46</v>
      </c>
      <c r="C16" s="76" t="s">
        <v>47</v>
      </c>
      <c r="D16" s="2">
        <v>202</v>
      </c>
      <c r="E16" s="3">
        <v>208</v>
      </c>
      <c r="F16" s="25"/>
      <c r="G16" s="6"/>
      <c r="H16" s="2">
        <f>SUM(D16:G16)</f>
        <v>410</v>
      </c>
      <c r="I16" s="3" t="s">
        <v>91</v>
      </c>
    </row>
    <row r="17" spans="2:9" x14ac:dyDescent="0.3">
      <c r="B17" s="1" t="s">
        <v>28</v>
      </c>
      <c r="C17" s="9" t="s">
        <v>27</v>
      </c>
      <c r="D17" s="2">
        <v>191</v>
      </c>
      <c r="E17" s="3">
        <v>187.5</v>
      </c>
      <c r="F17" s="25"/>
      <c r="G17" s="6"/>
      <c r="H17" s="2">
        <f>SUM(D17:G17)</f>
        <v>378.5</v>
      </c>
      <c r="I17" s="3" t="s">
        <v>91</v>
      </c>
    </row>
    <row r="18" spans="2:9" ht="15" thickBot="1" x14ac:dyDescent="0.35">
      <c r="B18" s="38" t="s">
        <v>51</v>
      </c>
      <c r="C18" s="55" t="s">
        <v>52</v>
      </c>
      <c r="D18" s="8">
        <v>186</v>
      </c>
      <c r="E18" s="5">
        <v>188</v>
      </c>
      <c r="F18" s="26"/>
      <c r="G18" s="29"/>
      <c r="H18" s="8">
        <f>SUM(D18:G18)</f>
        <v>374</v>
      </c>
      <c r="I18" s="5" t="s">
        <v>91</v>
      </c>
    </row>
  </sheetData>
  <autoFilter ref="B7:J7">
    <filterColumn colId="2" showButton="0"/>
    <filterColumn colId="4" showButton="0"/>
    <sortState ref="B8:L18">
      <sortCondition descending="1" ref="H7"/>
    </sortState>
  </autoFilter>
  <mergeCells count="6">
    <mergeCell ref="D7:E7"/>
    <mergeCell ref="F7:G7"/>
    <mergeCell ref="C2:J2"/>
    <mergeCell ref="C3:J3"/>
    <mergeCell ref="C4:J4"/>
    <mergeCell ref="C5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7</vt:i4>
      </vt:variant>
    </vt:vector>
  </HeadingPairs>
  <TitlesOfParts>
    <vt:vector size="7" baseType="lpstr">
      <vt:lpstr>.</vt:lpstr>
      <vt:lpstr>Beste dressuur combinatie</vt:lpstr>
      <vt:lpstr>Beste springcombinatie</vt:lpstr>
      <vt:lpstr>Beste allround combinatie</vt:lpstr>
      <vt:lpstr>Beste jeugdressuurcombinatie</vt:lpstr>
      <vt:lpstr>Beste jeugdallround combinatie</vt:lpstr>
      <vt:lpstr>Beste mendressuur combinatie</vt:lpstr>
    </vt:vector>
  </TitlesOfParts>
  <Company>Nutreco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Manon Olsen</dc:creator>
  <cp:lastModifiedBy>Manon Olsen</cp:lastModifiedBy>
  <dcterms:created xsi:type="dcterms:W3CDTF">2015-07-16T09:08:49Z</dcterms:created>
  <dcterms:modified xsi:type="dcterms:W3CDTF">2017-09-24T20:39:22Z</dcterms:modified>
</cp:coreProperties>
</file>